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S" sheetId="1" r:id="rId1"/>
    <sheet name="PL" sheetId="2" r:id="rId2"/>
  </sheets>
  <definedNames/>
  <calcPr fullCalcOnLoad="1"/>
</workbook>
</file>

<file path=xl/sharedStrings.xml><?xml version="1.0" encoding="utf-8"?>
<sst xmlns="http://schemas.openxmlformats.org/spreadsheetml/2006/main" count="162" uniqueCount="113">
  <si>
    <t>Quarterly report</t>
  </si>
  <si>
    <t>The figures have not been audited.</t>
  </si>
  <si>
    <t>CONSOLIDATED INCOME STATEMENT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</si>
  <si>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</si>
  <si>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</si>
  <si>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</si>
  <si>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</si>
  <si>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</si>
  <si>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</si>
  <si>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</si>
  <si>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 xml:space="preserve">depreciation and amortisation, 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</si>
  <si>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</si>
  <si>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</si>
  <si>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</si>
  <si>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</si>
  <si>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</si>
  <si>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</si>
  <si>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</si>
  <si>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</si>
  <si>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 and extraordinary items.</t>
  </si>
  <si>
    <t>(f)</t>
  </si>
  <si>
    <t>Share of profits/losses of associated</t>
  </si>
  <si>
    <t>companies</t>
  </si>
  <si>
    <t>(g)</t>
  </si>
  <si>
    <t>(h)</t>
  </si>
  <si>
    <t>Income tax</t>
  </si>
  <si>
    <t>(i)</t>
  </si>
  <si>
    <t>Profit/(loss) after income tax</t>
  </si>
  <si>
    <t>before deducting minority interests</t>
  </si>
  <si>
    <t>(ii)</t>
  </si>
  <si>
    <t>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</si>
  <si>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</si>
  <si>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</si>
  <si>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</si>
  <si>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</si>
  <si>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</si>
  <si>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</si>
  <si>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</t>
  </si>
  <si>
    <t>Extraordinary items</t>
  </si>
  <si>
    <t>(iii)</t>
  </si>
  <si>
    <t>Extraordinary items attributable to</t>
  </si>
  <si>
    <t>members of the company</t>
  </si>
  <si>
    <t>(m)</t>
  </si>
  <si>
    <t>Net profit/(loss) attributable to members</t>
  </si>
  <si>
    <t>of the company</t>
  </si>
  <si>
    <t xml:space="preserve">Earnings per share based on 2(m) above </t>
  </si>
  <si>
    <t>after deducting any provision for preference</t>
  </si>
  <si>
    <t>dividends if any :-</t>
  </si>
  <si>
    <t>ordinary shares) (sen)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</si>
  <si>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</si>
  <si>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</si>
  <si>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</si>
  <si>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</si>
  <si>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</si>
  <si>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</si>
  <si>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</si>
  <si>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</si>
  <si>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</si>
  <si>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</si>
  <si>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</si>
  <si>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CONSOLIDATED BALANCE SHEET 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</si>
  <si>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</si>
  <si>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</si>
  <si>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</si>
  <si>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</si>
  <si>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</si>
  <si>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</si>
  <si>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</si>
  <si>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</si>
  <si>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AS AT</t>
  </si>
  <si>
    <t>PRECEDING</t>
  </si>
  <si>
    <t>KONSORTIUM LOGISTIK BERHAD</t>
  </si>
  <si>
    <t>Quarterly report on consolidated results for the third quarter ended 31 December 2001.</t>
  </si>
  <si>
    <t>31/12/2001</t>
  </si>
  <si>
    <t>31/12/2000</t>
  </si>
  <si>
    <t>Investment in Associated Companies</t>
  </si>
  <si>
    <t>Property, plant and equipment</t>
  </si>
  <si>
    <t>Investment properties</t>
  </si>
  <si>
    <t>Long term investments</t>
  </si>
  <si>
    <t>Goodwill on consolidation</t>
  </si>
  <si>
    <t>Intangible assets (Unrealised foreign exchange difference)</t>
  </si>
  <si>
    <t xml:space="preserve">Other long term assets </t>
  </si>
  <si>
    <t>-</t>
  </si>
  <si>
    <t>Inventories</t>
  </si>
  <si>
    <t>Trade receivables</t>
  </si>
  <si>
    <t>Other receivables</t>
  </si>
  <si>
    <t>Short term investments</t>
  </si>
  <si>
    <t xml:space="preserve">Cash </t>
  </si>
  <si>
    <t>Others - provide details</t>
  </si>
  <si>
    <t>Trade payables</t>
  </si>
  <si>
    <t>Other payables</t>
  </si>
  <si>
    <t>Short term borrowings</t>
  </si>
  <si>
    <t>Proposed dividend</t>
  </si>
  <si>
    <t>Net current assets or current liabilities</t>
  </si>
  <si>
    <t>Shareholder's funds</t>
  </si>
  <si>
    <t>Revaluation reserve</t>
  </si>
  <si>
    <t>Capital reserve</t>
  </si>
  <si>
    <t>Statutory reserve</t>
  </si>
  <si>
    <t>Retained profit</t>
  </si>
  <si>
    <t>Others (Exchange equalisation reserve)</t>
  </si>
  <si>
    <t>Long term borrowings</t>
  </si>
  <si>
    <t xml:space="preserve">Other long term liabilities </t>
  </si>
  <si>
    <t>Provision for retirement benefits</t>
  </si>
  <si>
    <t>Reserve for unexpired risks</t>
  </si>
  <si>
    <t>Amt due to related party</t>
  </si>
  <si>
    <t>Deferred taxation</t>
  </si>
  <si>
    <t>Net tangible assets per share (RM)</t>
  </si>
  <si>
    <t>AS AT END</t>
  </si>
  <si>
    <t>OF CURRENT</t>
  </si>
  <si>
    <t>FINANCIAL</t>
  </si>
  <si>
    <t>YEAR END</t>
  </si>
  <si>
    <t>Basic (based on 180,981,121</t>
  </si>
  <si>
    <t>Fully diluted (based on 181,908,205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</si>
</sst>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2" fillId="0" borderId="4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workbookViewId="0" topLeftCell="A5">
      <pane xSplit="4" ySplit="7" topLeftCell="E44" activePane="bottomRight" state="frozen"/>
      <selection pane="topLeft" activeCell="A5" sqref="A5"/>
      <selection pane="topRight" activeCell="E5" sqref="E5"/>
      <selection pane="bottomLeft" activeCell="A12" sqref="A12"/>
      <selection pane="bottomRight" activeCell="D8" sqref="D8"/>
    </sheetView>
  </sheetViews>
  <sheetFormatPr defaultColWidth="9.140625" defaultRowHeight="12.75"/>
  <cols>
    <col min="1" max="1" width="3.57421875" style="0" customWidth="1"/>
    <col min="2" max="2" width="2.140625" style="0" customWidth="1"/>
    <col min="3" max="3" width="4.28125" style="0" customWidth="1"/>
    <col min="4" max="4" width="44.28125" style="0" customWidth="1"/>
    <col min="5" max="5" width="18.00390625" style="0" customWidth="1"/>
    <col min="7" max="7" width="15.421875" style="0" customWidth="1"/>
  </cols>
  <sheetData>
    <row r="1" ht="12.75">
      <c r="A1" s="4" t="s">
        <v>71</v>
      </c>
    </row>
    <row r="3" ht="12.75">
      <c r="A3" t="s">
        <v>60</v>
      </c>
    </row>
    <row r="4" ht="12.75">
      <c r="G4" s="9" t="s">
        <v>69</v>
      </c>
    </row>
    <row r="5" spans="5:7" s="9" customFormat="1" ht="12.75">
      <c r="E5" s="9" t="s">
        <v>107</v>
      </c>
      <c r="G5" s="9" t="s">
        <v>70</v>
      </c>
    </row>
    <row r="6" spans="5:7" s="9" customFormat="1" ht="12.75">
      <c r="E6" s="9" t="s">
        <v>108</v>
      </c>
      <c r="G6" s="9" t="s">
        <v>109</v>
      </c>
    </row>
    <row r="7" spans="5:7" s="9" customFormat="1" ht="12.75">
      <c r="E7" s="9" t="s">
        <v>56</v>
      </c>
      <c r="G7" s="9" t="s">
        <v>110</v>
      </c>
    </row>
    <row r="8" spans="5:7" s="9" customFormat="1" ht="12.75">
      <c r="E8" s="12" t="s">
        <v>73</v>
      </c>
      <c r="G8" s="12" t="s">
        <v>74</v>
      </c>
    </row>
    <row r="9" spans="5:7" s="9" customFormat="1" ht="12.75">
      <c r="E9" s="9" t="s">
        <v>59</v>
      </c>
      <c r="G9" s="9" t="s">
        <v>59</v>
      </c>
    </row>
    <row r="12" spans="1:7" ht="12.75">
      <c r="A12">
        <v>1</v>
      </c>
      <c r="C12" s="10" t="s">
        <v>76</v>
      </c>
      <c r="E12" s="3">
        <v>291962</v>
      </c>
      <c r="F12" s="3"/>
      <c r="G12" s="3">
        <v>305386</v>
      </c>
    </row>
    <row r="13" spans="5:7" ht="12.75">
      <c r="E13" s="3"/>
      <c r="F13" s="3"/>
      <c r="G13" s="3"/>
    </row>
    <row r="14" spans="1:7" ht="12.75">
      <c r="A14">
        <v>2</v>
      </c>
      <c r="C14" s="10" t="s">
        <v>77</v>
      </c>
      <c r="E14" s="3">
        <v>10590</v>
      </c>
      <c r="F14" s="3"/>
      <c r="G14" s="3">
        <v>11388</v>
      </c>
    </row>
    <row r="15" spans="5:7" ht="12.75">
      <c r="E15" s="3"/>
      <c r="F15" s="3"/>
      <c r="G15" s="3"/>
    </row>
    <row r="16" spans="1:7" ht="12.75">
      <c r="A16">
        <v>3</v>
      </c>
      <c r="C16" s="8" t="s">
        <v>75</v>
      </c>
      <c r="E16" s="3">
        <v>50367</v>
      </c>
      <c r="F16" s="3"/>
      <c r="G16" s="3">
        <v>53178</v>
      </c>
    </row>
    <row r="17" spans="5:7" ht="12.75">
      <c r="E17" s="3"/>
      <c r="F17" s="3"/>
      <c r="G17" s="3"/>
    </row>
    <row r="18" spans="1:7" ht="12.75">
      <c r="A18">
        <v>4</v>
      </c>
      <c r="C18" t="s">
        <v>78</v>
      </c>
      <c r="E18" s="7">
        <f>16889</f>
        <v>16889</v>
      </c>
      <c r="F18" s="3"/>
      <c r="G18" s="3">
        <v>70740</v>
      </c>
    </row>
    <row r="19" spans="3:7" ht="12.75">
      <c r="C19" t="s">
        <v>61</v>
      </c>
      <c r="D19" t="s">
        <v>61</v>
      </c>
      <c r="E19" s="3"/>
      <c r="F19" s="3"/>
      <c r="G19" s="3"/>
    </row>
    <row r="20" spans="1:7" ht="12.75">
      <c r="A20">
        <v>5</v>
      </c>
      <c r="C20" t="s">
        <v>79</v>
      </c>
      <c r="E20" s="3">
        <v>10759</v>
      </c>
      <c r="F20" s="3"/>
      <c r="G20" s="3">
        <v>20022</v>
      </c>
    </row>
    <row r="21" spans="5:7" ht="12.75">
      <c r="E21" s="3"/>
      <c r="F21" s="3"/>
      <c r="G21" s="3"/>
    </row>
    <row r="22" spans="1:7" ht="12.75">
      <c r="A22">
        <v>6</v>
      </c>
      <c r="C22" t="s">
        <v>80</v>
      </c>
      <c r="E22" s="3">
        <v>0</v>
      </c>
      <c r="F22" s="3"/>
      <c r="G22" s="3">
        <v>23873</v>
      </c>
    </row>
    <row r="23" spans="1:7" ht="12.75">
      <c r="A23" t="s">
        <v>61</v>
      </c>
      <c r="E23" s="3"/>
      <c r="F23" s="3"/>
      <c r="G23" s="3"/>
    </row>
    <row r="24" spans="1:7" ht="12.75">
      <c r="A24">
        <v>7</v>
      </c>
      <c r="C24" t="s">
        <v>81</v>
      </c>
      <c r="E24" s="3">
        <v>0</v>
      </c>
      <c r="F24" s="3"/>
      <c r="G24" s="3">
        <v>0</v>
      </c>
    </row>
    <row r="25" spans="5:7" ht="12.75">
      <c r="E25" s="3"/>
      <c r="F25" s="3"/>
      <c r="G25" s="3"/>
    </row>
    <row r="26" spans="1:7" ht="12.75">
      <c r="A26">
        <v>8</v>
      </c>
      <c r="C26" t="s">
        <v>62</v>
      </c>
      <c r="E26" s="3"/>
      <c r="F26" s="3"/>
      <c r="G26" s="3"/>
    </row>
    <row r="27" spans="3:7" ht="12.75">
      <c r="C27" s="11" t="s">
        <v>82</v>
      </c>
      <c r="D27" t="s">
        <v>83</v>
      </c>
      <c r="E27" s="13">
        <v>336</v>
      </c>
      <c r="F27" s="3"/>
      <c r="G27" s="13">
        <v>620</v>
      </c>
    </row>
    <row r="28" spans="3:7" ht="12.75">
      <c r="C28" s="11" t="s">
        <v>82</v>
      </c>
      <c r="D28" t="s">
        <v>84</v>
      </c>
      <c r="E28" s="14">
        <v>106783</v>
      </c>
      <c r="F28" s="3"/>
      <c r="G28" s="14">
        <v>101980</v>
      </c>
    </row>
    <row r="29" spans="3:7" ht="12.75">
      <c r="C29" s="11" t="s">
        <v>82</v>
      </c>
      <c r="D29" t="s">
        <v>85</v>
      </c>
      <c r="E29" s="14">
        <v>63698</v>
      </c>
      <c r="F29" s="3"/>
      <c r="G29" s="14">
        <v>82515</v>
      </c>
    </row>
    <row r="30" spans="3:7" ht="12.75">
      <c r="C30" s="11" t="s">
        <v>82</v>
      </c>
      <c r="D30" t="s">
        <v>86</v>
      </c>
      <c r="E30" s="14">
        <v>0</v>
      </c>
      <c r="F30" s="3"/>
      <c r="G30" s="14">
        <v>0</v>
      </c>
    </row>
    <row r="31" spans="3:7" ht="12.75">
      <c r="C31" s="11" t="s">
        <v>82</v>
      </c>
      <c r="D31" t="s">
        <v>87</v>
      </c>
      <c r="E31" s="14">
        <v>103022</v>
      </c>
      <c r="F31" s="3"/>
      <c r="G31" s="14">
        <v>67909</v>
      </c>
    </row>
    <row r="32" spans="3:7" ht="12.75">
      <c r="C32" s="11" t="s">
        <v>82</v>
      </c>
      <c r="D32" t="s">
        <v>88</v>
      </c>
      <c r="E32" s="14">
        <v>0</v>
      </c>
      <c r="F32" s="3"/>
      <c r="G32" s="14">
        <v>0</v>
      </c>
    </row>
    <row r="33" spans="5:7" ht="12.75">
      <c r="E33" s="15">
        <f>SUM(E27:E32)</f>
        <v>273839</v>
      </c>
      <c r="F33" s="3"/>
      <c r="G33" s="15">
        <f>SUM(G27:G32)</f>
        <v>253024</v>
      </c>
    </row>
    <row r="34" spans="1:7" ht="12.75">
      <c r="A34">
        <v>9</v>
      </c>
      <c r="C34" t="s">
        <v>63</v>
      </c>
      <c r="E34" s="14"/>
      <c r="F34" s="3"/>
      <c r="G34" s="14"/>
    </row>
    <row r="35" spans="3:7" ht="12.75">
      <c r="C35" s="11" t="s">
        <v>82</v>
      </c>
      <c r="D35" t="s">
        <v>89</v>
      </c>
      <c r="E35" s="14">
        <v>61055</v>
      </c>
      <c r="F35" s="3"/>
      <c r="G35" s="14">
        <v>83552</v>
      </c>
    </row>
    <row r="36" spans="3:7" ht="12.75">
      <c r="C36" s="11" t="s">
        <v>82</v>
      </c>
      <c r="D36" t="s">
        <v>90</v>
      </c>
      <c r="E36" s="14">
        <v>51608</v>
      </c>
      <c r="F36" s="3"/>
      <c r="G36" s="14">
        <v>71279</v>
      </c>
    </row>
    <row r="37" spans="3:7" ht="12.75">
      <c r="C37" s="11" t="s">
        <v>82</v>
      </c>
      <c r="D37" t="s">
        <v>91</v>
      </c>
      <c r="E37" s="16">
        <v>69577</v>
      </c>
      <c r="F37" s="3"/>
      <c r="G37" s="16">
        <v>51624</v>
      </c>
    </row>
    <row r="38" spans="3:7" ht="12.75">
      <c r="C38" s="11" t="s">
        <v>82</v>
      </c>
      <c r="D38" t="s">
        <v>64</v>
      </c>
      <c r="E38" s="14">
        <v>1508</v>
      </c>
      <c r="F38" s="3"/>
      <c r="G38" s="14">
        <v>9361</v>
      </c>
    </row>
    <row r="39" spans="3:7" ht="12.75">
      <c r="C39" s="11" t="s">
        <v>82</v>
      </c>
      <c r="D39" t="s">
        <v>92</v>
      </c>
      <c r="E39" s="14">
        <v>0</v>
      </c>
      <c r="F39" s="3"/>
      <c r="G39" s="14">
        <v>0</v>
      </c>
    </row>
    <row r="40" spans="3:7" ht="12.75">
      <c r="C40" s="11" t="s">
        <v>82</v>
      </c>
      <c r="D40" t="s">
        <v>88</v>
      </c>
      <c r="E40" s="14">
        <v>0</v>
      </c>
      <c r="F40" s="3"/>
      <c r="G40" s="14">
        <v>0</v>
      </c>
    </row>
    <row r="41" spans="5:7" ht="12.75">
      <c r="E41" s="15">
        <f>SUM(E35:E40)</f>
        <v>183748</v>
      </c>
      <c r="F41" s="3"/>
      <c r="G41" s="15">
        <f>SUM(G35:G40)</f>
        <v>215816</v>
      </c>
    </row>
    <row r="42" spans="5:7" ht="12.75">
      <c r="E42" s="17"/>
      <c r="F42" s="3"/>
      <c r="G42" s="17"/>
    </row>
    <row r="43" spans="1:7" ht="12.75">
      <c r="A43">
        <v>10</v>
      </c>
      <c r="C43" t="s">
        <v>93</v>
      </c>
      <c r="E43" s="17">
        <f>+E33-E41</f>
        <v>90091</v>
      </c>
      <c r="F43" s="3"/>
      <c r="G43" s="17">
        <f>+G33-G41</f>
        <v>37208</v>
      </c>
    </row>
    <row r="44" spans="5:7" ht="13.5" thickBot="1">
      <c r="E44" s="18">
        <f>SUM(E12:E24)+E43</f>
        <v>470658</v>
      </c>
      <c r="F44" s="3"/>
      <c r="G44" s="18">
        <f>SUM(G12:G24)+G43</f>
        <v>521795</v>
      </c>
    </row>
    <row r="45" spans="1:7" ht="13.5" thickTop="1">
      <c r="A45">
        <v>11</v>
      </c>
      <c r="C45" t="s">
        <v>94</v>
      </c>
      <c r="E45" s="3"/>
      <c r="F45" s="3"/>
      <c r="G45" s="3"/>
    </row>
    <row r="46" spans="3:7" ht="12.75">
      <c r="C46" t="s">
        <v>65</v>
      </c>
      <c r="E46" s="3">
        <v>181285</v>
      </c>
      <c r="F46" s="3"/>
      <c r="G46" s="3">
        <v>180604</v>
      </c>
    </row>
    <row r="47" spans="3:7" ht="12.75">
      <c r="C47" t="s">
        <v>66</v>
      </c>
      <c r="E47" s="3"/>
      <c r="F47" s="3"/>
      <c r="G47" s="3"/>
    </row>
    <row r="48" spans="3:7" ht="12.75">
      <c r="C48" s="11" t="s">
        <v>82</v>
      </c>
      <c r="D48" t="s">
        <v>67</v>
      </c>
      <c r="E48" s="3">
        <v>65664</v>
      </c>
      <c r="F48" s="3"/>
      <c r="G48" s="3">
        <v>65426</v>
      </c>
    </row>
    <row r="49" spans="3:7" ht="12.75">
      <c r="C49" s="11" t="s">
        <v>82</v>
      </c>
      <c r="D49" t="s">
        <v>95</v>
      </c>
      <c r="E49" s="3">
        <v>0</v>
      </c>
      <c r="F49" s="3"/>
      <c r="G49" s="3">
        <v>130</v>
      </c>
    </row>
    <row r="50" spans="3:7" ht="12.75">
      <c r="C50" s="11" t="s">
        <v>82</v>
      </c>
      <c r="D50" t="s">
        <v>96</v>
      </c>
      <c r="E50" s="3"/>
      <c r="F50" s="3"/>
      <c r="G50" s="3"/>
    </row>
    <row r="51" spans="3:7" ht="12.75">
      <c r="C51" s="11" t="s">
        <v>82</v>
      </c>
      <c r="D51" t="s">
        <v>97</v>
      </c>
      <c r="E51" s="3"/>
      <c r="F51" s="3"/>
      <c r="G51" s="3"/>
    </row>
    <row r="52" spans="3:7" ht="12.75">
      <c r="C52" s="11" t="s">
        <v>82</v>
      </c>
      <c r="D52" t="s">
        <v>98</v>
      </c>
      <c r="E52" s="3">
        <v>89110</v>
      </c>
      <c r="F52" s="3"/>
      <c r="G52" s="3">
        <v>105848</v>
      </c>
    </row>
    <row r="53" spans="3:7" ht="12.75">
      <c r="C53" s="11" t="s">
        <v>82</v>
      </c>
      <c r="D53" t="s">
        <v>99</v>
      </c>
      <c r="E53" s="19">
        <v>29</v>
      </c>
      <c r="F53" s="3"/>
      <c r="G53" s="19">
        <v>-257</v>
      </c>
    </row>
    <row r="54" spans="3:7" ht="12.75">
      <c r="C54" s="11"/>
      <c r="E54" s="3">
        <f>SUM(E46:E53)</f>
        <v>336088</v>
      </c>
      <c r="F54" s="3"/>
      <c r="G54" s="3">
        <f>SUM(G46:G53)</f>
        <v>351751</v>
      </c>
    </row>
    <row r="55" spans="5:7" ht="12.75">
      <c r="E55" s="3"/>
      <c r="F55" s="3"/>
      <c r="G55" s="3"/>
    </row>
    <row r="56" spans="1:7" ht="12.75">
      <c r="A56">
        <v>12</v>
      </c>
      <c r="C56" t="s">
        <v>68</v>
      </c>
      <c r="E56" s="3">
        <v>408</v>
      </c>
      <c r="F56" s="3"/>
      <c r="G56" s="3">
        <v>3654</v>
      </c>
    </row>
    <row r="57" spans="5:7" ht="12.75">
      <c r="E57" s="3"/>
      <c r="F57" s="3"/>
      <c r="G57" s="3"/>
    </row>
    <row r="58" spans="1:7" ht="12.75">
      <c r="A58">
        <v>13</v>
      </c>
      <c r="C58" t="s">
        <v>100</v>
      </c>
      <c r="E58" s="3">
        <v>103436</v>
      </c>
      <c r="F58" s="3"/>
      <c r="G58" s="3">
        <v>135080</v>
      </c>
    </row>
    <row r="59" spans="5:7" ht="12.75">
      <c r="E59" s="3"/>
      <c r="F59" s="3"/>
      <c r="G59" s="3"/>
    </row>
    <row r="60" spans="1:7" ht="12.75">
      <c r="A60">
        <v>14</v>
      </c>
      <c r="C60" t="s">
        <v>101</v>
      </c>
      <c r="E60" s="3"/>
      <c r="F60" s="3"/>
      <c r="G60" s="3"/>
    </row>
    <row r="61" spans="3:7" ht="12.75">
      <c r="C61" s="11" t="s">
        <v>82</v>
      </c>
      <c r="D61" t="s">
        <v>102</v>
      </c>
      <c r="E61" s="3">
        <v>862</v>
      </c>
      <c r="F61" s="3"/>
      <c r="G61" s="3">
        <v>1447</v>
      </c>
    </row>
    <row r="62" spans="3:7" ht="12.75">
      <c r="C62" s="11" t="s">
        <v>82</v>
      </c>
      <c r="D62" t="s">
        <v>103</v>
      </c>
      <c r="E62" s="3">
        <v>0</v>
      </c>
      <c r="F62" s="3"/>
      <c r="G62" s="3">
        <v>6250</v>
      </c>
    </row>
    <row r="63" spans="3:7" ht="12.75">
      <c r="C63" s="11" t="s">
        <v>82</v>
      </c>
      <c r="D63" t="s">
        <v>104</v>
      </c>
      <c r="E63" s="3">
        <v>15047</v>
      </c>
      <c r="F63" s="3"/>
      <c r="G63" s="3">
        <v>11426</v>
      </c>
    </row>
    <row r="64" spans="5:7" ht="12.75">
      <c r="E64" s="3"/>
      <c r="F64" s="3"/>
      <c r="G64" s="3"/>
    </row>
    <row r="65" spans="1:7" ht="12.75">
      <c r="A65">
        <v>15</v>
      </c>
      <c r="C65" t="s">
        <v>105</v>
      </c>
      <c r="E65" s="3">
        <v>14817</v>
      </c>
      <c r="F65" s="3"/>
      <c r="G65" s="3">
        <v>12187</v>
      </c>
    </row>
    <row r="66" spans="5:7" ht="13.5" thickBot="1">
      <c r="E66" s="18">
        <f>SUM(E54:E65)</f>
        <v>470658</v>
      </c>
      <c r="F66" s="3"/>
      <c r="G66" s="18">
        <f>SUM(G54:G65)</f>
        <v>521795</v>
      </c>
    </row>
    <row r="67" spans="5:7" ht="13.5" thickTop="1">
      <c r="E67" s="3"/>
      <c r="F67" s="3"/>
      <c r="G67" s="3"/>
    </row>
    <row r="68" spans="1:7" ht="12.75">
      <c r="A68">
        <v>16</v>
      </c>
      <c r="C68" t="s">
        <v>106</v>
      </c>
      <c r="E68" s="20">
        <f>(SUM(E46:E53)-E20-E22-E24)/E46</f>
        <v>1.7945720826323193</v>
      </c>
      <c r="F68" s="3"/>
      <c r="G68" s="20">
        <f>(SUM(G46:G53)-G20-G22-G24)/G46</f>
        <v>1.7045912604371996</v>
      </c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F77" s="3"/>
      <c r="G77" s="3"/>
    </row>
    <row r="78" spans="5:7" ht="12.75">
      <c r="E78" s="3"/>
      <c r="F78" s="3"/>
      <c r="G78" s="3"/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0" spans="5:7" ht="12.75">
      <c r="E110" s="3"/>
      <c r="F110" s="3"/>
      <c r="G110" s="3"/>
    </row>
    <row r="111" spans="5:7" ht="12.75"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  <row r="117" spans="5:7" ht="12.75">
      <c r="E117" s="3"/>
      <c r="F117" s="3"/>
      <c r="G117" s="3"/>
    </row>
    <row r="118" spans="5:7" ht="12.75"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</sheetData>
  <printOptions/>
  <pageMargins left="1.16" right="0.22" top="0.36" bottom="0.25" header="0.25" footer="0.14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0">
      <pane xSplit="4" ySplit="8" topLeftCell="E63" activePane="bottomRight" state="frozen"/>
      <selection pane="topLeft" activeCell="A10" sqref="A10"/>
      <selection pane="topRight" activeCell="E10" sqref="E10"/>
      <selection pane="bottomLeft" activeCell="A18" sqref="A18"/>
      <selection pane="bottomRight" activeCell="D63" sqref="D63"/>
    </sheetView>
  </sheetViews>
  <sheetFormatPr defaultColWidth="9.140625" defaultRowHeight="12.75"/>
  <cols>
    <col min="1" max="3" width="3.57421875" style="0" customWidth="1"/>
    <col min="4" max="4" width="32.57421875" style="0" customWidth="1"/>
    <col min="5" max="5" width="16.140625" style="0" customWidth="1"/>
    <col min="6" max="6" width="1.8515625" style="0" customWidth="1"/>
    <col min="7" max="7" width="16.140625" style="0" customWidth="1"/>
    <col min="8" max="8" width="14.140625" style="0" customWidth="1"/>
    <col min="9" max="9" width="2.00390625" style="0" customWidth="1"/>
    <col min="10" max="10" width="16.00390625" style="0" customWidth="1"/>
    <col min="11" max="11" width="2.7109375" style="0" customWidth="1"/>
  </cols>
  <sheetData>
    <row r="1" ht="12.75">
      <c r="A1" s="4" t="s">
        <v>71</v>
      </c>
    </row>
    <row r="4" ht="12.75">
      <c r="A4" s="4" t="s">
        <v>0</v>
      </c>
    </row>
    <row r="6" ht="12.75">
      <c r="A6" t="s">
        <v>72</v>
      </c>
    </row>
    <row r="7" ht="12.75">
      <c r="A7" t="s">
        <v>1</v>
      </c>
    </row>
    <row r="9" ht="12.75">
      <c r="A9" t="s">
        <v>2</v>
      </c>
    </row>
    <row r="11" spans="5:10" s="1" customFormat="1" ht="12">
      <c r="E11" s="22" t="s">
        <v>49</v>
      </c>
      <c r="F11" s="22"/>
      <c r="G11" s="22"/>
      <c r="H11" s="22" t="s">
        <v>50</v>
      </c>
      <c r="I11" s="22"/>
      <c r="J11" s="22"/>
    </row>
    <row r="12" spans="5:10" s="2" customFormat="1" ht="12">
      <c r="E12" s="2" t="s">
        <v>51</v>
      </c>
      <c r="G12" s="2" t="s">
        <v>52</v>
      </c>
      <c r="H12" s="2" t="s">
        <v>53</v>
      </c>
      <c r="J12" s="2" t="s">
        <v>52</v>
      </c>
    </row>
    <row r="13" spans="5:10" s="2" customFormat="1" ht="12">
      <c r="E13" s="2" t="s">
        <v>54</v>
      </c>
      <c r="G13" s="2" t="s">
        <v>55</v>
      </c>
      <c r="H13" s="2" t="s">
        <v>54</v>
      </c>
      <c r="J13" s="2" t="s">
        <v>55</v>
      </c>
    </row>
    <row r="14" spans="5:10" s="2" customFormat="1" ht="12">
      <c r="E14" s="2" t="s">
        <v>56</v>
      </c>
      <c r="G14" s="2" t="s">
        <v>56</v>
      </c>
      <c r="H14" s="2" t="s">
        <v>57</v>
      </c>
      <c r="J14" s="2" t="s">
        <v>58</v>
      </c>
    </row>
    <row r="15" spans="5:10" s="2" customFormat="1" ht="12">
      <c r="E15" s="2" t="s">
        <v>73</v>
      </c>
      <c r="G15" s="2" t="s">
        <v>74</v>
      </c>
      <c r="H15" s="2" t="s">
        <v>73</v>
      </c>
      <c r="J15" s="21" t="s">
        <v>74</v>
      </c>
    </row>
    <row r="16" spans="5:10" s="2" customFormat="1" ht="12">
      <c r="E16" s="2" t="s">
        <v>59</v>
      </c>
      <c r="G16" s="2" t="s">
        <v>59</v>
      </c>
      <c r="H16" s="2" t="s">
        <v>59</v>
      </c>
      <c r="J16" s="2" t="s">
        <v>59</v>
      </c>
    </row>
    <row r="18" spans="1:11" ht="12.75">
      <c r="A18">
        <v>1</v>
      </c>
      <c r="B18" t="s">
        <v>3</v>
      </c>
      <c r="C18" t="s">
        <v>4</v>
      </c>
      <c r="E18" s="3">
        <v>46432</v>
      </c>
      <c r="F18" s="3"/>
      <c r="G18" s="3">
        <v>53435</v>
      </c>
      <c r="H18" s="3">
        <v>239283</v>
      </c>
      <c r="I18" s="3"/>
      <c r="J18" s="3">
        <v>247438</v>
      </c>
      <c r="K18" s="3"/>
    </row>
    <row r="19" spans="5:11" ht="12.75">
      <c r="E19" s="3"/>
      <c r="F19" s="3"/>
      <c r="G19" s="3"/>
      <c r="H19" s="3"/>
      <c r="I19" s="3"/>
      <c r="J19" s="3"/>
      <c r="K19" s="3"/>
    </row>
    <row r="20" spans="2:11" ht="12.75">
      <c r="B20" t="s">
        <v>5</v>
      </c>
      <c r="C20" t="s">
        <v>6</v>
      </c>
      <c r="E20" s="3">
        <v>1419</v>
      </c>
      <c r="F20" s="3"/>
      <c r="G20" s="3">
        <v>1547</v>
      </c>
      <c r="H20" s="3">
        <v>5675</v>
      </c>
      <c r="I20" s="3"/>
      <c r="J20" s="3">
        <v>2832</v>
      </c>
      <c r="K20" s="3"/>
    </row>
    <row r="21" spans="5:11" ht="12.75">
      <c r="E21" s="3"/>
      <c r="F21" s="3"/>
      <c r="G21" s="3"/>
      <c r="H21" s="3"/>
      <c r="I21" s="3"/>
      <c r="J21" s="3"/>
      <c r="K21" s="3"/>
    </row>
    <row r="22" spans="2:11" ht="12.75">
      <c r="B22" t="s">
        <v>7</v>
      </c>
      <c r="C22" t="s">
        <v>8</v>
      </c>
      <c r="E22" s="3">
        <v>2127</v>
      </c>
      <c r="F22" s="3"/>
      <c r="G22" s="3">
        <v>-227</v>
      </c>
      <c r="H22" s="3">
        <v>8509</v>
      </c>
      <c r="I22" s="3"/>
      <c r="J22" s="3">
        <v>9888</v>
      </c>
      <c r="K22" s="3"/>
    </row>
    <row r="23" spans="5:11" ht="12.75">
      <c r="E23" s="3"/>
      <c r="F23" s="3"/>
      <c r="G23" s="3"/>
      <c r="H23" s="3"/>
      <c r="I23" s="3"/>
      <c r="J23" s="3"/>
      <c r="K23" s="3"/>
    </row>
    <row r="24" spans="1:11" ht="12.75">
      <c r="A24">
        <v>2</v>
      </c>
      <c r="B24" t="s">
        <v>3</v>
      </c>
      <c r="C24" t="s">
        <v>9</v>
      </c>
      <c r="E24" s="3">
        <v>26447</v>
      </c>
      <c r="F24" s="3"/>
      <c r="G24" s="3">
        <v>32740</v>
      </c>
      <c r="H24" s="3">
        <v>78660</v>
      </c>
      <c r="I24" s="3"/>
      <c r="J24" s="3">
        <v>86234</v>
      </c>
      <c r="K24" s="3"/>
    </row>
    <row r="25" spans="3:11" ht="12.75">
      <c r="C25" t="s">
        <v>10</v>
      </c>
      <c r="E25" s="3"/>
      <c r="F25" s="3"/>
      <c r="G25" s="3"/>
      <c r="H25" s="3"/>
      <c r="I25" s="3"/>
      <c r="J25" s="3"/>
      <c r="K25" s="3"/>
    </row>
    <row r="26" spans="3:11" ht="12.75">
      <c r="C26" t="s">
        <v>11</v>
      </c>
      <c r="E26" s="3"/>
      <c r="F26" s="3"/>
      <c r="G26" s="3"/>
      <c r="H26" s="3"/>
      <c r="I26" s="3"/>
      <c r="J26" s="3"/>
      <c r="K26" s="3"/>
    </row>
    <row r="27" spans="3:11" ht="12.75">
      <c r="C27" t="s">
        <v>12</v>
      </c>
      <c r="E27" s="3"/>
      <c r="F27" s="3"/>
      <c r="G27" s="3"/>
      <c r="H27" s="3"/>
      <c r="I27" s="3"/>
      <c r="J27" s="3"/>
      <c r="K27" s="3"/>
    </row>
    <row r="28" spans="5:11" ht="12.75">
      <c r="E28" s="3"/>
      <c r="F28" s="3"/>
      <c r="G28" s="3"/>
      <c r="H28" s="3"/>
      <c r="I28" s="3"/>
      <c r="J28" s="3"/>
      <c r="K28" s="3"/>
    </row>
    <row r="29" spans="2:11" ht="12.75">
      <c r="B29" t="s">
        <v>5</v>
      </c>
      <c r="C29" t="s">
        <v>13</v>
      </c>
      <c r="E29" s="3">
        <v>-4316</v>
      </c>
      <c r="F29" s="3"/>
      <c r="G29" s="3">
        <v>-4745</v>
      </c>
      <c r="H29" s="3">
        <v>-13917</v>
      </c>
      <c r="I29" s="3"/>
      <c r="J29" s="3">
        <v>-18102</v>
      </c>
      <c r="K29" s="3"/>
    </row>
    <row r="30" spans="5:11" ht="12.75">
      <c r="E30" s="3"/>
      <c r="F30" s="3"/>
      <c r="G30" s="3"/>
      <c r="H30" s="3"/>
      <c r="I30" s="3"/>
      <c r="J30" s="3"/>
      <c r="K30" s="3"/>
    </row>
    <row r="31" spans="2:11" ht="12.75">
      <c r="B31" t="s">
        <v>7</v>
      </c>
      <c r="C31" t="s">
        <v>14</v>
      </c>
      <c r="E31" s="3">
        <v>-9807</v>
      </c>
      <c r="F31" s="3"/>
      <c r="G31" s="3">
        <v>-10986</v>
      </c>
      <c r="H31" s="3">
        <v>-34224</v>
      </c>
      <c r="I31" s="3"/>
      <c r="J31" s="3">
        <v>-32790</v>
      </c>
      <c r="K31" s="3"/>
    </row>
    <row r="32" spans="5:11" ht="12.75">
      <c r="E32" s="3"/>
      <c r="F32" s="3"/>
      <c r="G32" s="3"/>
      <c r="H32" s="3"/>
      <c r="I32" s="3"/>
      <c r="J32" s="3"/>
      <c r="K32" s="3"/>
    </row>
    <row r="33" spans="2:11" ht="12.75">
      <c r="B33" t="s">
        <v>15</v>
      </c>
      <c r="C33" t="s">
        <v>16</v>
      </c>
      <c r="E33" s="3">
        <v>0</v>
      </c>
      <c r="F33" s="3"/>
      <c r="G33" s="3">
        <v>0</v>
      </c>
      <c r="H33" s="3">
        <v>0</v>
      </c>
      <c r="I33" s="3"/>
      <c r="J33" s="3">
        <v>0</v>
      </c>
      <c r="K33" s="3"/>
    </row>
    <row r="34" spans="5:11" ht="12.75">
      <c r="E34" s="3"/>
      <c r="F34" s="3"/>
      <c r="G34" s="3"/>
      <c r="H34" s="3"/>
      <c r="I34" s="3"/>
      <c r="J34" s="3"/>
      <c r="K34" s="3"/>
    </row>
    <row r="35" spans="2:11" ht="12.75">
      <c r="B35" t="s">
        <v>17</v>
      </c>
      <c r="C35" t="s">
        <v>18</v>
      </c>
      <c r="E35" s="3">
        <f>SUM(E24:E34)</f>
        <v>12324</v>
      </c>
      <c r="F35" s="3"/>
      <c r="G35" s="3">
        <f>SUM(G24:G34)</f>
        <v>17009</v>
      </c>
      <c r="H35" s="3">
        <f>SUM(H24:H34)</f>
        <v>30519</v>
      </c>
      <c r="I35" s="3"/>
      <c r="J35" s="3">
        <f>SUM(J24:J34)</f>
        <v>35342</v>
      </c>
      <c r="K35" s="3"/>
    </row>
    <row r="36" spans="3:11" ht="12.75">
      <c r="C36" t="s">
        <v>19</v>
      </c>
      <c r="E36" s="3"/>
      <c r="F36" s="3"/>
      <c r="G36" s="3"/>
      <c r="H36" s="3"/>
      <c r="I36" s="3"/>
      <c r="J36" s="3"/>
      <c r="K36" s="3"/>
    </row>
    <row r="37" spans="5:11" ht="12.75">
      <c r="E37" s="3"/>
      <c r="F37" s="3"/>
      <c r="G37" s="3"/>
      <c r="H37" s="3"/>
      <c r="I37" s="3"/>
      <c r="J37" s="3"/>
      <c r="K37" s="3"/>
    </row>
    <row r="38" spans="2:11" ht="12.75">
      <c r="B38" t="s">
        <v>20</v>
      </c>
      <c r="C38" t="s">
        <v>21</v>
      </c>
      <c r="E38" s="3">
        <v>-5459</v>
      </c>
      <c r="F38" s="3"/>
      <c r="G38" s="3">
        <v>-7501</v>
      </c>
      <c r="H38" s="3">
        <v>-6294</v>
      </c>
      <c r="I38" s="3"/>
      <c r="J38" s="3">
        <v>-7658</v>
      </c>
      <c r="K38" s="3"/>
    </row>
    <row r="39" spans="3:11" ht="12.75">
      <c r="C39" t="s">
        <v>22</v>
      </c>
      <c r="E39" s="3"/>
      <c r="F39" s="3"/>
      <c r="G39" s="3"/>
      <c r="H39" s="3"/>
      <c r="I39" s="3"/>
      <c r="J39" s="3"/>
      <c r="K39" s="3"/>
    </row>
    <row r="40" spans="5:11" ht="12.75">
      <c r="E40" s="3"/>
      <c r="F40" s="3"/>
      <c r="G40" s="3"/>
      <c r="H40" s="3"/>
      <c r="I40" s="3"/>
      <c r="J40" s="3"/>
      <c r="K40" s="3"/>
    </row>
    <row r="41" spans="2:11" ht="12.75">
      <c r="B41" t="s">
        <v>23</v>
      </c>
      <c r="C41" t="s">
        <v>18</v>
      </c>
      <c r="E41" s="3">
        <f>SUM(E35:E40)</f>
        <v>6865</v>
      </c>
      <c r="F41" s="3"/>
      <c r="G41" s="3">
        <f>SUM(G35:G40)</f>
        <v>9508</v>
      </c>
      <c r="H41" s="3">
        <f>SUM(H35:H40)</f>
        <v>24225</v>
      </c>
      <c r="I41" s="3"/>
      <c r="J41" s="3">
        <f>SUM(J35:J40)</f>
        <v>27684</v>
      </c>
      <c r="K41" s="3"/>
    </row>
    <row r="42" spans="3:11" ht="12.75">
      <c r="C42" t="s">
        <v>12</v>
      </c>
      <c r="E42" s="3"/>
      <c r="F42" s="3"/>
      <c r="G42" s="3"/>
      <c r="H42" s="3"/>
      <c r="I42" s="3"/>
      <c r="J42" s="3"/>
      <c r="K42" s="3"/>
    </row>
    <row r="43" spans="5:11" ht="12.75">
      <c r="E43" s="3"/>
      <c r="F43" s="3"/>
      <c r="G43" s="3"/>
      <c r="H43" s="3"/>
      <c r="I43" s="3"/>
      <c r="J43" s="3"/>
      <c r="K43" s="3"/>
    </row>
    <row r="44" spans="2:11" ht="12.75">
      <c r="B44" t="s">
        <v>24</v>
      </c>
      <c r="C44" t="s">
        <v>25</v>
      </c>
      <c r="E44" s="3">
        <v>-125</v>
      </c>
      <c r="F44" s="3"/>
      <c r="G44" s="3">
        <v>-2883</v>
      </c>
      <c r="H44" s="3">
        <v>-4108</v>
      </c>
      <c r="I44" s="3"/>
      <c r="J44" s="3">
        <v>-7316</v>
      </c>
      <c r="K44" s="3"/>
    </row>
    <row r="45" spans="5:11" ht="12.75">
      <c r="E45" s="3"/>
      <c r="F45" s="3"/>
      <c r="G45" s="3"/>
      <c r="H45" s="3"/>
      <c r="I45" s="3"/>
      <c r="J45" s="3"/>
      <c r="K45" s="3"/>
    </row>
    <row r="46" spans="2:11" ht="12.75">
      <c r="B46" t="s">
        <v>26</v>
      </c>
      <c r="C46" t="s">
        <v>26</v>
      </c>
      <c r="D46" t="s">
        <v>27</v>
      </c>
      <c r="E46" s="3">
        <f>SUM(E41:E45)</f>
        <v>6740</v>
      </c>
      <c r="F46" s="3"/>
      <c r="G46" s="3">
        <f>SUM(G41:G45)</f>
        <v>6625</v>
      </c>
      <c r="H46" s="3">
        <f>SUM(H41:H45)</f>
        <v>20117</v>
      </c>
      <c r="I46" s="3"/>
      <c r="J46" s="3">
        <f>SUM(J41:J45)</f>
        <v>20368</v>
      </c>
      <c r="K46" s="3"/>
    </row>
    <row r="47" spans="4:11" ht="12.75">
      <c r="D47" t="s">
        <v>28</v>
      </c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3:11" ht="12.75">
      <c r="C49" t="s">
        <v>29</v>
      </c>
      <c r="D49" t="s">
        <v>30</v>
      </c>
      <c r="E49" s="3">
        <v>1017</v>
      </c>
      <c r="F49" s="3"/>
      <c r="G49" s="3">
        <v>5841</v>
      </c>
      <c r="H49" s="3">
        <v>951</v>
      </c>
      <c r="I49" s="3"/>
      <c r="J49" s="3">
        <v>5460</v>
      </c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2:11" ht="12.75">
      <c r="B51" t="s">
        <v>31</v>
      </c>
      <c r="C51" t="s">
        <v>32</v>
      </c>
      <c r="E51" s="3">
        <v>0</v>
      </c>
      <c r="F51" s="3"/>
      <c r="G51" s="3">
        <v>0</v>
      </c>
      <c r="H51" s="3">
        <v>0</v>
      </c>
      <c r="I51" s="3"/>
      <c r="J51" s="3">
        <v>0</v>
      </c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2:11" ht="12.75">
      <c r="B53" t="s">
        <v>33</v>
      </c>
      <c r="C53" t="s">
        <v>34</v>
      </c>
      <c r="E53" s="3">
        <f>SUM(E46:E52)</f>
        <v>7757</v>
      </c>
      <c r="F53" s="3"/>
      <c r="G53" s="3">
        <f>SUM(G46:G52)</f>
        <v>12466</v>
      </c>
      <c r="H53" s="3">
        <f>SUM(H46:H52)</f>
        <v>21068</v>
      </c>
      <c r="I53" s="3"/>
      <c r="J53" s="3">
        <f>SUM(J46:J52)</f>
        <v>25828</v>
      </c>
      <c r="K53" s="3"/>
    </row>
    <row r="54" spans="3:11" ht="12.75">
      <c r="C54" t="s">
        <v>35</v>
      </c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spans="2:11" ht="12.75">
      <c r="B56" t="s">
        <v>36</v>
      </c>
      <c r="C56" t="s">
        <v>37</v>
      </c>
      <c r="D56" t="s">
        <v>38</v>
      </c>
      <c r="E56" s="3">
        <v>0</v>
      </c>
      <c r="F56" s="3"/>
      <c r="G56" s="3">
        <v>0</v>
      </c>
      <c r="H56" s="3">
        <v>0</v>
      </c>
      <c r="I56" s="3"/>
      <c r="J56" s="3">
        <v>0</v>
      </c>
      <c r="K56" s="3"/>
    </row>
    <row r="57" spans="3:11" ht="12.75">
      <c r="C57" t="s">
        <v>29</v>
      </c>
      <c r="D57" t="s">
        <v>30</v>
      </c>
      <c r="E57" s="3">
        <v>0</v>
      </c>
      <c r="F57" s="3"/>
      <c r="G57" s="3">
        <v>0</v>
      </c>
      <c r="H57" s="3">
        <v>0</v>
      </c>
      <c r="I57" s="3"/>
      <c r="J57" s="3">
        <v>0</v>
      </c>
      <c r="K57" s="3"/>
    </row>
    <row r="58" spans="3:11" ht="12.75">
      <c r="C58" t="s">
        <v>39</v>
      </c>
      <c r="D58" t="s">
        <v>40</v>
      </c>
      <c r="E58" s="3">
        <v>0</v>
      </c>
      <c r="F58" s="3"/>
      <c r="G58" s="3">
        <v>0</v>
      </c>
      <c r="H58" s="3">
        <v>0</v>
      </c>
      <c r="I58" s="3"/>
      <c r="J58" s="3">
        <v>0</v>
      </c>
      <c r="K58" s="3"/>
    </row>
    <row r="59" spans="4:11" ht="12.75">
      <c r="D59" t="s">
        <v>41</v>
      </c>
      <c r="E59" s="3"/>
      <c r="F59" s="3"/>
      <c r="G59" s="3"/>
      <c r="H59" s="3"/>
      <c r="I59" s="3"/>
      <c r="J59" s="3"/>
      <c r="K59" s="3"/>
    </row>
    <row r="60" spans="5:11" ht="12.75">
      <c r="E60" s="3"/>
      <c r="F60" s="3"/>
      <c r="G60" s="3"/>
      <c r="H60" s="3"/>
      <c r="I60" s="3"/>
      <c r="J60" s="3"/>
      <c r="K60" s="3"/>
    </row>
    <row r="61" spans="2:11" ht="12.75">
      <c r="B61" t="s">
        <v>42</v>
      </c>
      <c r="C61" t="s">
        <v>43</v>
      </c>
      <c r="E61" s="3">
        <f>SUM(E53:E60)</f>
        <v>7757</v>
      </c>
      <c r="F61" s="3"/>
      <c r="G61" s="3">
        <f>SUM(G53:G60)</f>
        <v>12466</v>
      </c>
      <c r="H61" s="3">
        <f>SUM(H53:H60)</f>
        <v>21068</v>
      </c>
      <c r="I61" s="3"/>
      <c r="J61" s="3">
        <f>SUM(J53:J60)</f>
        <v>25828</v>
      </c>
      <c r="K61" s="3"/>
    </row>
    <row r="62" spans="3:11" ht="12.75">
      <c r="C62" t="s">
        <v>44</v>
      </c>
      <c r="E62" s="3"/>
      <c r="F62" s="3"/>
      <c r="G62" s="3"/>
      <c r="H62" s="3"/>
      <c r="I62" s="3"/>
      <c r="J62" s="3"/>
      <c r="K62" s="3"/>
    </row>
    <row r="63" spans="5:11" ht="12.75">
      <c r="E63" s="3"/>
      <c r="F63" s="3"/>
      <c r="G63" s="3"/>
      <c r="H63" s="3"/>
      <c r="I63" s="3"/>
      <c r="J63" s="3"/>
      <c r="K63" s="3"/>
    </row>
    <row r="64" spans="1:11" ht="12.75">
      <c r="A64">
        <v>3</v>
      </c>
      <c r="B64" t="s">
        <v>45</v>
      </c>
      <c r="E64" s="3"/>
      <c r="F64" s="3"/>
      <c r="G64" s="3"/>
      <c r="H64" s="3"/>
      <c r="I64" s="3"/>
      <c r="J64" s="3"/>
      <c r="K64" s="3"/>
    </row>
    <row r="65" spans="2:11" ht="12.75">
      <c r="B65" t="s">
        <v>46</v>
      </c>
      <c r="E65" s="3"/>
      <c r="F65" s="3"/>
      <c r="G65" s="3"/>
      <c r="H65" s="3"/>
      <c r="I65" s="3"/>
      <c r="J65" s="3"/>
      <c r="K65" s="3"/>
    </row>
    <row r="66" spans="2:11" ht="12.75">
      <c r="B66" t="s">
        <v>47</v>
      </c>
      <c r="E66" s="3"/>
      <c r="F66" s="3"/>
      <c r="G66" s="3"/>
      <c r="H66" s="3"/>
      <c r="I66" s="3"/>
      <c r="J66" s="3"/>
      <c r="K66" s="3"/>
    </row>
    <row r="67" spans="5:11" ht="12.75">
      <c r="E67" s="3"/>
      <c r="F67" s="3"/>
      <c r="G67" s="3"/>
      <c r="H67" s="3"/>
      <c r="I67" s="3"/>
      <c r="J67" s="3"/>
      <c r="K67" s="3"/>
    </row>
    <row r="68" spans="3:11" ht="12.75">
      <c r="C68" t="s">
        <v>3</v>
      </c>
      <c r="D68" t="s">
        <v>111</v>
      </c>
      <c r="E68" s="5">
        <f>(+E61/180981)*100</f>
        <v>4.2860852796702416</v>
      </c>
      <c r="F68" s="5"/>
      <c r="G68" s="5">
        <v>6.94</v>
      </c>
      <c r="H68" s="5">
        <f>+H61/180981*100</f>
        <v>11.641000989054099</v>
      </c>
      <c r="I68" s="5"/>
      <c r="J68" s="5">
        <v>14.4</v>
      </c>
      <c r="K68" s="3"/>
    </row>
    <row r="69" spans="4:11" ht="12.75">
      <c r="D69" t="s">
        <v>48</v>
      </c>
      <c r="E69" s="5"/>
      <c r="F69" s="5"/>
      <c r="G69" s="5"/>
      <c r="H69" s="5"/>
      <c r="I69" s="5"/>
      <c r="J69" s="5"/>
      <c r="K69" s="3"/>
    </row>
    <row r="70" spans="5:11" ht="12.75">
      <c r="E70" s="5"/>
      <c r="F70" s="5"/>
      <c r="G70" s="5"/>
      <c r="H70" s="5"/>
      <c r="I70" s="5"/>
      <c r="J70" s="5"/>
      <c r="K70" s="3"/>
    </row>
    <row r="71" spans="3:11" ht="12.75">
      <c r="C71" t="s">
        <v>5</v>
      </c>
      <c r="D71" t="s">
        <v>112</v>
      </c>
      <c r="E71" s="5">
        <f>+E61/181908*100</f>
        <v>4.264243463728918</v>
      </c>
      <c r="F71" s="5"/>
      <c r="G71" s="5">
        <v>6.73</v>
      </c>
      <c r="H71" s="5">
        <f>+H61/181908*100</f>
        <v>11.58167865074653</v>
      </c>
      <c r="I71" s="5"/>
      <c r="J71" s="5">
        <v>14</v>
      </c>
      <c r="K71" s="3"/>
    </row>
    <row r="72" spans="4:11" ht="12.75">
      <c r="D72" t="s">
        <v>48</v>
      </c>
      <c r="E72" s="6"/>
      <c r="F72" s="6"/>
      <c r="G72" s="6"/>
      <c r="H72" s="6"/>
      <c r="I72" s="6"/>
      <c r="J72" s="6"/>
      <c r="K72" s="3"/>
    </row>
    <row r="73" spans="5:11" ht="12.75">
      <c r="E73" s="3"/>
      <c r="F73" s="3"/>
      <c r="G73" s="3"/>
      <c r="H73" s="3"/>
      <c r="I73" s="3"/>
      <c r="J73" s="3"/>
      <c r="K73" s="3"/>
    </row>
  </sheetData>
  <mergeCells count="2">
    <mergeCell ref="E11:G11"/>
    <mergeCell ref="H11:J11"/>
  </mergeCells>
  <printOptions/>
  <pageMargins left="0.75" right="0.33" top="0.35" bottom="0.35" header="0.2" footer="0.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Konsortium</cp:lastModifiedBy>
  <cp:lastPrinted>2002-02-25T10:12:57Z</cp:lastPrinted>
  <dcterms:created xsi:type="dcterms:W3CDTF">2001-05-15T09:39:25Z</dcterms:created>
  <dcterms:modified xsi:type="dcterms:W3CDTF">2002-02-25T10:20:41Z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